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Hoja1!$B$1:$J$41</definedName>
  </definedNames>
  <calcPr calcId="144525"/>
</workbook>
</file>

<file path=xl/calcChain.xml><?xml version="1.0" encoding="utf-8"?>
<calcChain xmlns="http://schemas.openxmlformats.org/spreadsheetml/2006/main">
  <c r="J35" i="1" l="1"/>
  <c r="G35" i="1"/>
  <c r="I34" i="1"/>
  <c r="J34" i="1" s="1"/>
  <c r="H34" i="1"/>
  <c r="H33" i="1" s="1"/>
  <c r="F34" i="1"/>
  <c r="G34" i="1" s="1"/>
  <c r="J32" i="1"/>
  <c r="G32" i="1"/>
  <c r="J31" i="1"/>
  <c r="G31" i="1"/>
  <c r="I30" i="1"/>
  <c r="H30" i="1"/>
  <c r="H29" i="1" s="1"/>
  <c r="F30" i="1"/>
  <c r="E30" i="1"/>
  <c r="G30" i="1" s="1"/>
  <c r="I29" i="1"/>
  <c r="F29" i="1"/>
  <c r="J28" i="1"/>
  <c r="G28" i="1"/>
  <c r="J27" i="1"/>
  <c r="G27" i="1"/>
  <c r="J26" i="1"/>
  <c r="I26" i="1"/>
  <c r="H26" i="1"/>
  <c r="G26" i="1"/>
  <c r="F26" i="1"/>
  <c r="J25" i="1"/>
  <c r="G25" i="1"/>
  <c r="J24" i="1"/>
  <c r="G24" i="1"/>
  <c r="I23" i="1"/>
  <c r="J23" i="1" s="1"/>
  <c r="H23" i="1"/>
  <c r="F23" i="1"/>
  <c r="G23" i="1" s="1"/>
  <c r="J22" i="1"/>
  <c r="G22" i="1"/>
  <c r="I21" i="1"/>
  <c r="J21" i="1" s="1"/>
  <c r="H21" i="1"/>
  <c r="F21" i="1"/>
  <c r="G21" i="1" s="1"/>
  <c r="J20" i="1"/>
  <c r="G20" i="1"/>
  <c r="I19" i="1"/>
  <c r="J19" i="1" s="1"/>
  <c r="H19" i="1"/>
  <c r="H18" i="1" s="1"/>
  <c r="F19" i="1"/>
  <c r="G19" i="1" s="1"/>
  <c r="F18" i="1"/>
  <c r="G18" i="1" s="1"/>
  <c r="J17" i="1"/>
  <c r="G17" i="1"/>
  <c r="J16" i="1"/>
  <c r="G16" i="1"/>
  <c r="J15" i="1"/>
  <c r="G15" i="1"/>
  <c r="I14" i="1"/>
  <c r="H14" i="1"/>
  <c r="F14" i="1"/>
  <c r="E14" i="1"/>
  <c r="G14" i="1" s="1"/>
  <c r="J13" i="1"/>
  <c r="G13" i="1"/>
  <c r="I12" i="1"/>
  <c r="H12" i="1"/>
  <c r="F12" i="1"/>
  <c r="E12" i="1"/>
  <c r="G12" i="1" s="1"/>
  <c r="G11" i="1" s="1"/>
  <c r="I11" i="1"/>
  <c r="H11" i="1"/>
  <c r="F11" i="1"/>
  <c r="E11" i="1"/>
  <c r="E36" i="1" l="1"/>
  <c r="H36" i="1"/>
  <c r="J30" i="1"/>
  <c r="J12" i="1"/>
  <c r="J14" i="1"/>
  <c r="E29" i="1"/>
  <c r="G29" i="1" s="1"/>
  <c r="I33" i="1"/>
  <c r="J33" i="1" s="1"/>
  <c r="J11" i="1"/>
  <c r="I18" i="1"/>
  <c r="J18" i="1" s="1"/>
  <c r="F33" i="1"/>
  <c r="G33" i="1" s="1"/>
  <c r="G36" i="1" s="1"/>
  <c r="I36" i="1" l="1"/>
  <c r="J36" i="1" s="1"/>
  <c r="J29" i="1"/>
  <c r="F36" i="1"/>
</calcChain>
</file>

<file path=xl/comments1.xml><?xml version="1.0" encoding="utf-8"?>
<comments xmlns="http://schemas.openxmlformats.org/spreadsheetml/2006/main">
  <authors>
    <author>DGCG</author>
  </authors>
  <commentList>
    <comment ref="H37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<sst xmlns="http://schemas.openxmlformats.org/spreadsheetml/2006/main" count="67" uniqueCount="61">
  <si>
    <t>ESTADO ANALÍTICO DE INGRESOS</t>
  </si>
  <si>
    <t>Del 1 de Enero al 31 de Marzo de 2017</t>
  </si>
  <si>
    <t xml:space="preserve">Ente Público:      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</si>
  <si>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</si>
  <si>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</si>
  <si>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</si>
  <si>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</si>
  <si>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</si>
  <si>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</si>
  <si>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</si>
  <si>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</si>
  <si>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</si>
  <si>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</si>
  <si>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</si>
  <si>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</si>
  <si>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</si>
  <si>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</si>
  <si>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</si>
  <si>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</si>
  <si>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4                   INGRESOS PROPIOS</t>
  </si>
  <si>
    <t xml:space="preserve"> INGRESOS PROPIOS</t>
  </si>
  <si>
    <t>4 5                 PRODUCTOS</t>
  </si>
  <si>
    <t xml:space="preserve"> PRODUCTOS</t>
  </si>
  <si>
    <t>4 5.1               PRODUCTOS DE TIPO CORRIENTE</t>
  </si>
  <si>
    <t xml:space="preserve"> PRODUCTOS DE TIPO CORRIENTE</t>
  </si>
  <si>
    <t>4 6                 APROVECHAMIENTOS</t>
  </si>
  <si>
    <t xml:space="preserve"> APROVECHAMIENTOS</t>
  </si>
  <si>
    <t>4 6.1               APROVECHAMIENTOS  TIPO CORRIENTE</t>
  </si>
  <si>
    <t xml:space="preserve"> APROVECHAMIENTOS  TIPO CORRIENTE</t>
  </si>
  <si>
    <t>4 6.9               APROVECHAMIENTOS NO COMPRENDIDOS EN</t>
  </si>
  <si>
    <t xml:space="preserve"> APROVECHAMIENTOS NO COMPRENDIDOS EN</t>
  </si>
  <si>
    <t>5                   RECURSOS FEDERALES</t>
  </si>
  <si>
    <t xml:space="preserve"> RECURSOS FEDERALES</t>
  </si>
  <si>
    <t>5 5                 PRODUCTOS</t>
  </si>
  <si>
    <t>5 5.1               PRODUCTOS DE TIPO CORRIENTE</t>
  </si>
  <si>
    <t>5 6                 APROVECHAMIENTOS</t>
  </si>
  <si>
    <t>5 6.9               APROVECHAMIENTOS NO COMPRENDIDOS EN</t>
  </si>
  <si>
    <t>5 8                 PARTICIPACIONES Y APORTACIONES</t>
  </si>
  <si>
    <t xml:space="preserve"> PARTICIPACIONES Y APORTACIONES</t>
  </si>
  <si>
    <t>5 8.2               APORTACIONES</t>
  </si>
  <si>
    <t xml:space="preserve"> APORTACIONES</t>
  </si>
  <si>
    <t>5 8.3               CONVENIOS</t>
  </si>
  <si>
    <t xml:space="preserve"> CONVENIOS</t>
  </si>
  <si>
    <t>5 9</t>
  </si>
  <si>
    <t>TRANS., ASIGNACIONES, SUBSIDIOS Y</t>
  </si>
  <si>
    <t>5 9.1</t>
  </si>
  <si>
    <t>TRANS. INTERNAS Y ASIGN A SECTOR PUB.</t>
  </si>
  <si>
    <t>6                   RECURSOS ESTATALES</t>
  </si>
  <si>
    <t xml:space="preserve"> RECURSOS ESTATALES</t>
  </si>
  <si>
    <t>6 9                 TRANS., ASIGNACIONES, SUBSIDIOS Y</t>
  </si>
  <si>
    <t xml:space="preserve"> TRANS., ASIGNACIONES, SUBSIDIOS Y</t>
  </si>
  <si>
    <t>6 9.1               TRANS. INTERNAS Y ASIGN A SECTOR PUB.</t>
  </si>
  <si>
    <t xml:space="preserve"> TRANS. INTERNAS Y ASIGN A SECTOR PUB.</t>
  </si>
  <si>
    <t>7                   OTROS RECURSOS</t>
  </si>
  <si>
    <t xml:space="preserve"> OTROS RECURSOS</t>
  </si>
  <si>
    <t>7 6                 APROVECHAMIENTOS</t>
  </si>
  <si>
    <t>7 6.1               APROVECHAMIENTOS  TIPO CORRIENTE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</si>
  <si>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</si>
  <si>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</si>
  <si>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 xml:space="preserve">POR FUENTE DE FINANCIAMIENTO </t>
  </si>
  <si>
    <t>UNIVERSIDAD POLITECNICA DE JUVENTINO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</si>
</sst>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vertical="center" wrapText="1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4" xfId="2" applyFont="1" applyFill="1" applyBorder="1"/>
    <xf numFmtId="43" fontId="6" fillId="2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43" fontId="5" fillId="2" borderId="11" xfId="1" applyFont="1" applyFill="1" applyBorder="1" applyAlignment="1">
      <alignment horizontal="center"/>
    </xf>
    <xf numFmtId="43" fontId="6" fillId="2" borderId="11" xfId="1" applyFont="1" applyFill="1" applyBorder="1" applyAlignment="1">
      <alignment vertical="center" wrapText="1"/>
    </xf>
    <xf numFmtId="0" fontId="7" fillId="2" borderId="12" xfId="2" applyFont="1" applyFill="1" applyBorder="1" applyAlignment="1">
      <alignment horizontal="centerContinuous"/>
    </xf>
    <xf numFmtId="0" fontId="7" fillId="2" borderId="13" xfId="2" applyFont="1" applyFill="1" applyBorder="1" applyAlignment="1">
      <alignment horizontal="centerContinuous"/>
    </xf>
    <xf numFmtId="43" fontId="6" fillId="2" borderId="6" xfId="1" applyFont="1" applyFill="1" applyBorder="1" applyAlignment="1">
      <alignment horizontal="right" vertical="center" wrapText="1"/>
    </xf>
    <xf numFmtId="43" fontId="8" fillId="2" borderId="4" xfId="1" applyFont="1" applyFill="1" applyBorder="1" applyAlignment="1">
      <alignment vertical="top" wrapText="1"/>
    </xf>
    <xf numFmtId="43" fontId="3" fillId="0" borderId="12" xfId="1" applyFont="1" applyBorder="1" applyAlignment="1">
      <alignment horizontal="center" vertical="top" wrapText="1"/>
    </xf>
    <xf numFmtId="43" fontId="3" fillId="0" borderId="14" xfId="1" applyFont="1" applyBorder="1" applyAlignment="1">
      <alignment horizontal="center" vertical="top" wrapText="1"/>
    </xf>
    <xf numFmtId="43" fontId="6" fillId="2" borderId="11" xfId="1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horizontal="left"/>
    </xf>
    <xf numFmtId="0" fontId="5" fillId="2" borderId="6" xfId="2" applyFont="1" applyFill="1" applyBorder="1"/>
    <xf numFmtId="43" fontId="7" fillId="2" borderId="6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9" fillId="2" borderId="5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2" borderId="9" xfId="0" applyFont="1" applyFill="1" applyBorder="1"/>
    <xf numFmtId="43" fontId="6" fillId="2" borderId="7" xfId="1" applyFont="1" applyFill="1" applyBorder="1" applyAlignment="1">
      <alignment vertical="center" wrapText="1"/>
    </xf>
    <xf numFmtId="43" fontId="5" fillId="2" borderId="9" xfId="1" applyFont="1" applyFill="1" applyBorder="1" applyAlignment="1">
      <alignment horizontal="center"/>
    </xf>
    <xf numFmtId="43" fontId="6" fillId="2" borderId="8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8" xfId="0" applyNumberFormat="1" applyFont="1" applyBorder="1"/>
    <xf numFmtId="4" fontId="2" fillId="0" borderId="9" xfId="0" applyNumberFormat="1" applyFont="1" applyBorder="1"/>
    <xf numFmtId="43" fontId="5" fillId="2" borderId="7" xfId="1" applyFont="1" applyFill="1" applyBorder="1" applyAlignment="1">
      <alignment horizontal="center"/>
    </xf>
    <xf numFmtId="43" fontId="9" fillId="2" borderId="9" xfId="1" applyFont="1" applyFill="1" applyBorder="1" applyAlignment="1">
      <alignment vertical="center" wrapText="1"/>
    </xf>
    <xf numFmtId="43" fontId="9" fillId="2" borderId="7" xfId="1" applyFont="1" applyFill="1" applyBorder="1" applyAlignment="1">
      <alignment vertical="center" wrapText="1"/>
    </xf>
    <xf numFmtId="43" fontId="7" fillId="2" borderId="7" xfId="1" applyFont="1" applyFill="1" applyBorder="1" applyAlignment="1">
      <alignment horizontal="center"/>
    </xf>
    <xf numFmtId="43" fontId="7" fillId="2" borderId="9" xfId="1" applyFont="1" applyFill="1" applyBorder="1" applyAlignment="1">
      <alignment horizontal="center"/>
    </xf>
    <xf numFmtId="43" fontId="9" fillId="2" borderId="8" xfId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left"/>
    </xf>
    <xf numFmtId="0" fontId="4" fillId="2" borderId="0" xfId="0" applyFont="1" applyFill="1"/>
    <xf numFmtId="0" fontId="4" fillId="0" borderId="0" xfId="0" applyFont="1"/>
    <xf numFmtId="0" fontId="6" fillId="2" borderId="8" xfId="0" applyFont="1" applyFill="1" applyBorder="1" applyAlignment="1">
      <alignment vertical="center" wrapText="1"/>
    </xf>
    <xf numFmtId="43" fontId="5" fillId="2" borderId="10" xfId="1" applyFont="1" applyFill="1" applyBorder="1" applyAlignment="1">
      <alignment horizontal="center"/>
    </xf>
    <xf numFmtId="0" fontId="7" fillId="2" borderId="14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43" fontId="6" fillId="2" borderId="14" xfId="1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 applyAlignment="1">
      <alignment horizontal="left" vertical="top" wrapText="1"/>
    </xf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D12" sqref="D12"/>
    </sheetView>
  </sheetViews>
  <sheetFormatPr baseColWidth="10" defaultRowHeight="12.75" x14ac:dyDescent="0.2"/>
  <cols>
    <col min="1" max="1" width="1.140625" style="1" customWidth="1"/>
    <col min="2" max="3" width="3.7109375" style="3" customWidth="1"/>
    <col min="4" max="4" width="46.42578125" style="3" customWidth="1"/>
    <col min="5" max="10" width="15.7109375" style="3" customWidth="1"/>
    <col min="11" max="11" width="2" style="1" customWidth="1"/>
    <col min="12" max="16384" width="11.42578125" style="3"/>
  </cols>
  <sheetData>
    <row r="1" spans="1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1" ht="15" customHeight="1" x14ac:dyDescent="0.2">
      <c r="B2" s="2" t="s">
        <v>59</v>
      </c>
      <c r="C2" s="2"/>
      <c r="D2" s="2"/>
      <c r="E2" s="2"/>
      <c r="F2" s="2"/>
      <c r="G2" s="2"/>
      <c r="H2" s="2"/>
      <c r="I2" s="2"/>
      <c r="J2" s="2"/>
      <c r="K2" s="3"/>
    </row>
    <row r="3" spans="1:1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3"/>
    </row>
    <row r="4" spans="1:11" s="1" customFormat="1" x14ac:dyDescent="0.2">
      <c r="A4" s="4"/>
      <c r="B4" s="5"/>
      <c r="C4" s="5"/>
      <c r="D4" s="5"/>
      <c r="E4" s="6"/>
      <c r="F4" s="7"/>
      <c r="G4" s="7"/>
      <c r="H4" s="7"/>
      <c r="I4" s="7"/>
      <c r="J4" s="7"/>
    </row>
    <row r="5" spans="1:11" s="1" customFormat="1" x14ac:dyDescent="0.2">
      <c r="A5" s="4"/>
      <c r="B5" s="8"/>
      <c r="D5" s="9" t="s">
        <v>2</v>
      </c>
      <c r="E5" s="10" t="s">
        <v>60</v>
      </c>
      <c r="F5" s="10"/>
      <c r="G5" s="11"/>
      <c r="H5" s="11"/>
      <c r="I5" s="11"/>
      <c r="J5" s="12"/>
    </row>
    <row r="6" spans="1:11" s="1" customFormat="1" x14ac:dyDescent="0.2">
      <c r="A6" s="4"/>
      <c r="B6" s="4"/>
      <c r="C6" s="4"/>
      <c r="D6" s="4"/>
      <c r="F6" s="12"/>
      <c r="G6" s="12"/>
      <c r="H6" s="12"/>
      <c r="I6" s="12"/>
      <c r="J6" s="12"/>
    </row>
    <row r="7" spans="1:11" x14ac:dyDescent="0.2">
      <c r="A7" s="4"/>
      <c r="B7" s="4"/>
      <c r="C7" s="4"/>
      <c r="D7" s="4"/>
      <c r="E7" s="12"/>
      <c r="F7" s="12"/>
      <c r="G7" s="12"/>
      <c r="H7" s="12"/>
      <c r="I7" s="12"/>
      <c r="J7" s="12"/>
      <c r="K7" s="3"/>
    </row>
    <row r="8" spans="1:11" x14ac:dyDescent="0.2">
      <c r="A8" s="4"/>
      <c r="B8" s="14" t="s">
        <v>18</v>
      </c>
      <c r="C8" s="14"/>
      <c r="D8" s="14"/>
      <c r="E8" s="13" t="s">
        <v>3</v>
      </c>
      <c r="F8" s="13"/>
      <c r="G8" s="13"/>
      <c r="H8" s="13"/>
      <c r="I8" s="13"/>
      <c r="J8" s="14" t="s">
        <v>4</v>
      </c>
      <c r="K8" s="3"/>
    </row>
    <row r="9" spans="1:11" ht="25.5" x14ac:dyDescent="0.2">
      <c r="A9" s="4"/>
      <c r="B9" s="14"/>
      <c r="C9" s="14"/>
      <c r="D9" s="14"/>
      <c r="E9" s="15" t="s">
        <v>5</v>
      </c>
      <c r="F9" s="16" t="s">
        <v>6</v>
      </c>
      <c r="G9" s="15" t="s">
        <v>7</v>
      </c>
      <c r="H9" s="15" t="s">
        <v>8</v>
      </c>
      <c r="I9" s="15" t="s">
        <v>9</v>
      </c>
      <c r="J9" s="14"/>
      <c r="K9" s="3"/>
    </row>
    <row r="10" spans="1:11" x14ac:dyDescent="0.2">
      <c r="A10" s="4"/>
      <c r="B10" s="14"/>
      <c r="C10" s="14"/>
      <c r="D10" s="14"/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3"/>
    </row>
    <row r="11" spans="1:11" x14ac:dyDescent="0.2">
      <c r="A11" s="17"/>
      <c r="B11" s="30" t="s">
        <v>19</v>
      </c>
      <c r="C11" s="18"/>
      <c r="D11" s="31" t="s">
        <v>20</v>
      </c>
      <c r="E11" s="32">
        <f>E12+E14</f>
        <v>883500</v>
      </c>
      <c r="F11" s="33">
        <f>F12+F14</f>
        <v>850483.17</v>
      </c>
      <c r="G11" s="32">
        <f>G12+G14</f>
        <v>1733983.17</v>
      </c>
      <c r="H11" s="32">
        <f>H12+H14</f>
        <v>396936.44</v>
      </c>
      <c r="I11" s="32">
        <f>I12+I14</f>
        <v>396936.44</v>
      </c>
      <c r="J11" s="34">
        <f>+I11-E11</f>
        <v>-486563.56</v>
      </c>
      <c r="K11" s="3"/>
    </row>
    <row r="12" spans="1:11" x14ac:dyDescent="0.2">
      <c r="A12" s="17"/>
      <c r="B12" s="35" t="s">
        <v>21</v>
      </c>
      <c r="C12" s="36"/>
      <c r="D12" s="37" t="s">
        <v>22</v>
      </c>
      <c r="E12" s="19">
        <f>+E13</f>
        <v>882000</v>
      </c>
      <c r="F12" s="38">
        <f>+F13</f>
        <v>24560</v>
      </c>
      <c r="G12" s="39">
        <f t="shared" ref="G12:G35" si="0">+E12+F12</f>
        <v>906560</v>
      </c>
      <c r="H12" s="19">
        <f>+H13</f>
        <v>343830</v>
      </c>
      <c r="I12" s="19">
        <f>+I13</f>
        <v>343830</v>
      </c>
      <c r="J12" s="40">
        <f t="shared" ref="J12:J35" si="1">+I12-E12</f>
        <v>-538170</v>
      </c>
      <c r="K12" s="3"/>
    </row>
    <row r="13" spans="1:11" x14ac:dyDescent="0.2">
      <c r="A13" s="17"/>
      <c r="B13" s="41" t="s">
        <v>23</v>
      </c>
      <c r="C13" s="42"/>
      <c r="D13" s="43" t="s">
        <v>24</v>
      </c>
      <c r="E13" s="19">
        <v>882000</v>
      </c>
      <c r="F13" s="44">
        <v>24560</v>
      </c>
      <c r="G13" s="39">
        <f t="shared" si="0"/>
        <v>906560</v>
      </c>
      <c r="H13" s="45">
        <v>343830</v>
      </c>
      <c r="I13" s="46">
        <v>343830</v>
      </c>
      <c r="J13" s="40">
        <f t="shared" si="1"/>
        <v>-538170</v>
      </c>
      <c r="K13" s="3"/>
    </row>
    <row r="14" spans="1:11" x14ac:dyDescent="0.2">
      <c r="A14" s="17"/>
      <c r="B14" s="41" t="s">
        <v>25</v>
      </c>
      <c r="C14" s="42"/>
      <c r="D14" s="43" t="s">
        <v>26</v>
      </c>
      <c r="E14" s="19">
        <f>E15+E16</f>
        <v>1500</v>
      </c>
      <c r="F14" s="38">
        <f>F15+F16</f>
        <v>825923.17</v>
      </c>
      <c r="G14" s="39">
        <f t="shared" si="0"/>
        <v>827423.17</v>
      </c>
      <c r="H14" s="19">
        <f>H15+H16</f>
        <v>53106.44</v>
      </c>
      <c r="I14" s="19">
        <f>I15+I16</f>
        <v>53106.44</v>
      </c>
      <c r="J14" s="40">
        <f t="shared" si="1"/>
        <v>51606.44</v>
      </c>
      <c r="K14" s="3"/>
    </row>
    <row r="15" spans="1:11" x14ac:dyDescent="0.2">
      <c r="A15" s="17"/>
      <c r="B15" s="41" t="s">
        <v>27</v>
      </c>
      <c r="C15" s="42"/>
      <c r="D15" s="43" t="s">
        <v>28</v>
      </c>
      <c r="E15" s="19">
        <v>1500</v>
      </c>
      <c r="F15" s="44">
        <v>13744</v>
      </c>
      <c r="G15" s="39">
        <f t="shared" si="0"/>
        <v>15244</v>
      </c>
      <c r="H15" s="45">
        <v>14584</v>
      </c>
      <c r="I15" s="46">
        <v>14584</v>
      </c>
      <c r="J15" s="40">
        <f t="shared" si="1"/>
        <v>13084</v>
      </c>
      <c r="K15" s="3"/>
    </row>
    <row r="16" spans="1:11" x14ac:dyDescent="0.2">
      <c r="A16" s="17"/>
      <c r="B16" s="41" t="s">
        <v>29</v>
      </c>
      <c r="C16" s="42"/>
      <c r="D16" s="43" t="s">
        <v>30</v>
      </c>
      <c r="E16" s="19">
        <v>0</v>
      </c>
      <c r="F16" s="44">
        <v>812179.17</v>
      </c>
      <c r="G16" s="39">
        <f t="shared" si="0"/>
        <v>812179.17</v>
      </c>
      <c r="H16" s="45">
        <v>38522.44</v>
      </c>
      <c r="I16" s="46">
        <v>38522.44</v>
      </c>
      <c r="J16" s="40">
        <f t="shared" si="1"/>
        <v>38522.44</v>
      </c>
      <c r="K16" s="3"/>
    </row>
    <row r="17" spans="1:11" x14ac:dyDescent="0.2">
      <c r="A17" s="17"/>
      <c r="B17" s="41"/>
      <c r="C17" s="42"/>
      <c r="D17" s="43"/>
      <c r="E17" s="19"/>
      <c r="F17" s="38"/>
      <c r="G17" s="47">
        <f t="shared" si="0"/>
        <v>0</v>
      </c>
      <c r="H17" s="19"/>
      <c r="I17" s="20"/>
      <c r="J17" s="40">
        <f t="shared" si="1"/>
        <v>0</v>
      </c>
      <c r="K17" s="3"/>
    </row>
    <row r="18" spans="1:11" x14ac:dyDescent="0.2">
      <c r="A18" s="17"/>
      <c r="B18" s="41" t="s">
        <v>31</v>
      </c>
      <c r="C18" s="6"/>
      <c r="D18" s="43" t="s">
        <v>32</v>
      </c>
      <c r="E18" s="48">
        <v>0</v>
      </c>
      <c r="F18" s="49">
        <f>F21+F23+F26</f>
        <v>3598088.74</v>
      </c>
      <c r="G18" s="50">
        <f>E18+F18</f>
        <v>3598088.74</v>
      </c>
      <c r="H18" s="51">
        <f>H19+H21+H23+H26</f>
        <v>2818829.83</v>
      </c>
      <c r="I18" s="51">
        <f>I19+I21+I23+I26</f>
        <v>2818829.83</v>
      </c>
      <c r="J18" s="52">
        <f t="shared" si="1"/>
        <v>2818829.83</v>
      </c>
      <c r="K18" s="3"/>
    </row>
    <row r="19" spans="1:11" x14ac:dyDescent="0.2">
      <c r="A19" s="17"/>
      <c r="B19" s="41" t="s">
        <v>33</v>
      </c>
      <c r="C19" s="6"/>
      <c r="D19" s="43" t="s">
        <v>22</v>
      </c>
      <c r="E19" s="19">
        <v>0</v>
      </c>
      <c r="F19" s="38">
        <f>+F20</f>
        <v>0</v>
      </c>
      <c r="G19" s="47">
        <f t="shared" si="0"/>
        <v>0</v>
      </c>
      <c r="H19" s="19">
        <f>+H20</f>
        <v>0</v>
      </c>
      <c r="I19" s="20">
        <f>+I20</f>
        <v>0</v>
      </c>
      <c r="J19" s="40">
        <f t="shared" si="1"/>
        <v>0</v>
      </c>
      <c r="K19" s="3"/>
    </row>
    <row r="20" spans="1:11" x14ac:dyDescent="0.2">
      <c r="A20" s="17"/>
      <c r="B20" s="41" t="s">
        <v>34</v>
      </c>
      <c r="C20" s="42"/>
      <c r="D20" s="43" t="s">
        <v>24</v>
      </c>
      <c r="E20" s="19">
        <v>0</v>
      </c>
      <c r="F20" s="38">
        <v>0</v>
      </c>
      <c r="G20" s="39">
        <f>E20+F20</f>
        <v>0</v>
      </c>
      <c r="H20" s="39">
        <v>0</v>
      </c>
      <c r="I20" s="39">
        <v>0</v>
      </c>
      <c r="J20" s="40">
        <f t="shared" si="1"/>
        <v>0</v>
      </c>
      <c r="K20" s="3"/>
    </row>
    <row r="21" spans="1:11" x14ac:dyDescent="0.2">
      <c r="A21" s="17"/>
      <c r="B21" s="41" t="s">
        <v>35</v>
      </c>
      <c r="C21" s="6"/>
      <c r="D21" s="43" t="s">
        <v>26</v>
      </c>
      <c r="E21" s="19">
        <v>0</v>
      </c>
      <c r="F21" s="38">
        <f>+F22</f>
        <v>1714805.6</v>
      </c>
      <c r="G21" s="39">
        <f>+E21+F21</f>
        <v>1714805.6</v>
      </c>
      <c r="H21" s="40">
        <f>+H22</f>
        <v>952844.35</v>
      </c>
      <c r="I21" s="20">
        <f>+I22</f>
        <v>952844.35</v>
      </c>
      <c r="J21" s="40">
        <f t="shared" si="1"/>
        <v>952844.35</v>
      </c>
      <c r="K21" s="3"/>
    </row>
    <row r="22" spans="1:11" x14ac:dyDescent="0.2">
      <c r="A22" s="17"/>
      <c r="B22" s="41" t="s">
        <v>36</v>
      </c>
      <c r="C22" s="6"/>
      <c r="D22" s="43" t="s">
        <v>30</v>
      </c>
      <c r="E22" s="48">
        <v>0</v>
      </c>
      <c r="F22" s="44">
        <v>1714805.6</v>
      </c>
      <c r="G22" s="39">
        <f>E22+F22</f>
        <v>1714805.6</v>
      </c>
      <c r="H22" s="45">
        <v>952844.35</v>
      </c>
      <c r="I22" s="46">
        <v>952844.35</v>
      </c>
      <c r="J22" s="40">
        <f t="shared" si="1"/>
        <v>952844.35</v>
      </c>
      <c r="K22" s="3"/>
    </row>
    <row r="23" spans="1:11" x14ac:dyDescent="0.2">
      <c r="A23" s="17"/>
      <c r="B23" s="41" t="s">
        <v>37</v>
      </c>
      <c r="C23" s="42"/>
      <c r="D23" s="43" t="s">
        <v>38</v>
      </c>
      <c r="E23" s="19">
        <v>0</v>
      </c>
      <c r="F23" s="38">
        <f>F24+F25</f>
        <v>1883283.14</v>
      </c>
      <c r="G23" s="39">
        <f>E23+F23</f>
        <v>1883283.14</v>
      </c>
      <c r="H23" s="40">
        <f>H24+H25</f>
        <v>1865985.48</v>
      </c>
      <c r="I23" s="20">
        <f>I24+I25</f>
        <v>1865985.48</v>
      </c>
      <c r="J23" s="40">
        <f>+I23-E23</f>
        <v>1865985.48</v>
      </c>
      <c r="K23" s="3"/>
    </row>
    <row r="24" spans="1:11" x14ac:dyDescent="0.2">
      <c r="A24" s="17"/>
      <c r="B24" s="41" t="s">
        <v>39</v>
      </c>
      <c r="C24" s="42"/>
      <c r="D24" s="43" t="s">
        <v>40</v>
      </c>
      <c r="E24" s="19">
        <v>0</v>
      </c>
      <c r="F24" s="44">
        <v>1883283.14</v>
      </c>
      <c r="G24" s="39">
        <f>E24+F24</f>
        <v>1883283.14</v>
      </c>
      <c r="H24" s="45">
        <v>1865985.48</v>
      </c>
      <c r="I24" s="46">
        <v>1865985.48</v>
      </c>
      <c r="J24" s="40">
        <f t="shared" si="1"/>
        <v>1865985.48</v>
      </c>
      <c r="K24" s="3"/>
    </row>
    <row r="25" spans="1:11" x14ac:dyDescent="0.2">
      <c r="A25" s="17"/>
      <c r="B25" s="41" t="s">
        <v>41</v>
      </c>
      <c r="C25" s="6"/>
      <c r="D25" s="43" t="s">
        <v>42</v>
      </c>
      <c r="E25" s="19">
        <v>0</v>
      </c>
      <c r="F25" s="19">
        <v>0</v>
      </c>
      <c r="G25" s="39">
        <f>E25+F25</f>
        <v>0</v>
      </c>
      <c r="H25" s="40">
        <v>0</v>
      </c>
      <c r="I25" s="20">
        <v>0</v>
      </c>
      <c r="J25" s="40">
        <f t="shared" si="1"/>
        <v>0</v>
      </c>
      <c r="K25" s="3"/>
    </row>
    <row r="26" spans="1:11" ht="12" customHeight="1" x14ac:dyDescent="0.2">
      <c r="A26" s="17"/>
      <c r="B26" s="41" t="s">
        <v>43</v>
      </c>
      <c r="C26" s="6"/>
      <c r="D26" s="43" t="s">
        <v>44</v>
      </c>
      <c r="E26" s="19">
        <v>0</v>
      </c>
      <c r="F26" s="38">
        <f>+F27</f>
        <v>0</v>
      </c>
      <c r="G26" s="39">
        <f>+G27</f>
        <v>0</v>
      </c>
      <c r="H26" s="40">
        <f>+H27</f>
        <v>0</v>
      </c>
      <c r="I26" s="20">
        <f>+I27</f>
        <v>0</v>
      </c>
      <c r="J26" s="40">
        <f>+J27</f>
        <v>0</v>
      </c>
    </row>
    <row r="27" spans="1:11" ht="12" customHeight="1" x14ac:dyDescent="0.2">
      <c r="A27" s="17"/>
      <c r="B27" s="41" t="s">
        <v>45</v>
      </c>
      <c r="C27" s="6"/>
      <c r="D27" s="43" t="s">
        <v>46</v>
      </c>
      <c r="E27" s="19">
        <v>0</v>
      </c>
      <c r="F27" s="19">
        <v>0</v>
      </c>
      <c r="G27" s="39">
        <f>E27+F27</f>
        <v>0</v>
      </c>
      <c r="H27" s="40">
        <v>0</v>
      </c>
      <c r="I27" s="20">
        <v>0</v>
      </c>
      <c r="J27" s="40">
        <f t="shared" si="1"/>
        <v>0</v>
      </c>
    </row>
    <row r="28" spans="1:11" ht="12" customHeight="1" x14ac:dyDescent="0.2">
      <c r="A28" s="17"/>
      <c r="B28" s="53"/>
      <c r="C28" s="36"/>
      <c r="D28" s="43"/>
      <c r="E28" s="48"/>
      <c r="F28" s="48"/>
      <c r="G28" s="39">
        <f t="shared" si="0"/>
        <v>0</v>
      </c>
      <c r="H28" s="48"/>
      <c r="I28" s="48"/>
      <c r="J28" s="40">
        <f t="shared" si="1"/>
        <v>0</v>
      </c>
    </row>
    <row r="29" spans="1:11" ht="12" customHeight="1" x14ac:dyDescent="0.2">
      <c r="A29" s="17"/>
      <c r="B29" s="41" t="s">
        <v>47</v>
      </c>
      <c r="C29" s="6"/>
      <c r="D29" s="43" t="s">
        <v>48</v>
      </c>
      <c r="E29" s="51">
        <f>+E30</f>
        <v>33808068.460000001</v>
      </c>
      <c r="F29" s="51">
        <f>+F30</f>
        <v>21906.33</v>
      </c>
      <c r="G29" s="51">
        <f t="shared" si="0"/>
        <v>33829974.789999999</v>
      </c>
      <c r="H29" s="51">
        <f>+H30</f>
        <v>10145177.91</v>
      </c>
      <c r="I29" s="51">
        <f>+I30</f>
        <v>10145177.91</v>
      </c>
      <c r="J29" s="52">
        <f t="shared" si="1"/>
        <v>-23662890.550000001</v>
      </c>
    </row>
    <row r="30" spans="1:11" ht="12" customHeight="1" x14ac:dyDescent="0.2">
      <c r="A30" s="17"/>
      <c r="B30" s="41" t="s">
        <v>49</v>
      </c>
      <c r="C30" s="42"/>
      <c r="D30" s="43" t="s">
        <v>50</v>
      </c>
      <c r="E30" s="19">
        <f>+E31</f>
        <v>33808068.460000001</v>
      </c>
      <c r="F30" s="48">
        <f>+F31</f>
        <v>21906.33</v>
      </c>
      <c r="G30" s="51">
        <f t="shared" si="0"/>
        <v>33829974.789999999</v>
      </c>
      <c r="H30" s="19">
        <f>+H31</f>
        <v>10145177.91</v>
      </c>
      <c r="I30" s="19">
        <f>+I31</f>
        <v>10145177.91</v>
      </c>
      <c r="J30" s="40">
        <f t="shared" si="1"/>
        <v>-23662890.550000001</v>
      </c>
    </row>
    <row r="31" spans="1:11" ht="12" customHeight="1" x14ac:dyDescent="0.2">
      <c r="A31" s="17"/>
      <c r="B31" s="41" t="s">
        <v>51</v>
      </c>
      <c r="C31" s="42"/>
      <c r="D31" s="43" t="s">
        <v>52</v>
      </c>
      <c r="E31" s="47">
        <v>33808068.460000001</v>
      </c>
      <c r="F31" s="44">
        <v>21906.33</v>
      </c>
      <c r="G31" s="51">
        <f t="shared" si="0"/>
        <v>33829974.789999999</v>
      </c>
      <c r="H31" s="45">
        <v>10145177.91</v>
      </c>
      <c r="I31" s="46">
        <v>10145177.91</v>
      </c>
      <c r="J31" s="40">
        <f t="shared" si="1"/>
        <v>-23662890.550000001</v>
      </c>
    </row>
    <row r="32" spans="1:11" s="55" customFormat="1" ht="12" customHeight="1" x14ac:dyDescent="0.2">
      <c r="A32" s="4"/>
      <c r="B32" s="53"/>
      <c r="C32" s="36"/>
      <c r="D32" s="43"/>
      <c r="E32" s="47"/>
      <c r="F32" s="39"/>
      <c r="G32" s="51">
        <f t="shared" si="0"/>
        <v>0</v>
      </c>
      <c r="H32" s="39"/>
      <c r="I32" s="39"/>
      <c r="J32" s="40">
        <f t="shared" si="1"/>
        <v>0</v>
      </c>
      <c r="K32" s="54"/>
    </row>
    <row r="33" spans="1:11" ht="12" customHeight="1" x14ac:dyDescent="0.2">
      <c r="A33" s="17"/>
      <c r="B33" s="41" t="s">
        <v>53</v>
      </c>
      <c r="C33" s="56"/>
      <c r="D33" s="42" t="s">
        <v>54</v>
      </c>
      <c r="E33" s="47">
        <v>0</v>
      </c>
      <c r="F33" s="50">
        <f>+F34</f>
        <v>993994.94</v>
      </c>
      <c r="G33" s="50">
        <f t="shared" si="0"/>
        <v>993994.94</v>
      </c>
      <c r="H33" s="51">
        <f>+H34</f>
        <v>993994.94</v>
      </c>
      <c r="I33" s="51">
        <f>+I34</f>
        <v>993994.94</v>
      </c>
      <c r="J33" s="52">
        <f t="shared" si="1"/>
        <v>993994.94</v>
      </c>
    </row>
    <row r="34" spans="1:11" ht="12" customHeight="1" x14ac:dyDescent="0.2">
      <c r="A34" s="17"/>
      <c r="B34" s="41" t="s">
        <v>55</v>
      </c>
      <c r="C34" s="56"/>
      <c r="D34" s="42" t="s">
        <v>26</v>
      </c>
      <c r="E34" s="47">
        <v>0</v>
      </c>
      <c r="F34" s="47">
        <f>+F35</f>
        <v>993994.94</v>
      </c>
      <c r="G34" s="47">
        <f t="shared" si="0"/>
        <v>993994.94</v>
      </c>
      <c r="H34" s="39">
        <f>+H35</f>
        <v>993994.94</v>
      </c>
      <c r="I34" s="39">
        <f>+I35</f>
        <v>993994.94</v>
      </c>
      <c r="J34" s="40">
        <f t="shared" si="1"/>
        <v>993994.94</v>
      </c>
    </row>
    <row r="35" spans="1:11" ht="12" customHeight="1" x14ac:dyDescent="0.2">
      <c r="A35" s="17"/>
      <c r="B35" s="41" t="s">
        <v>56</v>
      </c>
      <c r="C35" s="56"/>
      <c r="D35" s="42" t="s">
        <v>28</v>
      </c>
      <c r="E35" s="57">
        <v>0</v>
      </c>
      <c r="F35" s="44">
        <v>993994.94</v>
      </c>
      <c r="G35" s="21">
        <f t="shared" si="0"/>
        <v>993994.94</v>
      </c>
      <c r="H35" s="45">
        <v>993994.94</v>
      </c>
      <c r="I35" s="46">
        <v>993994.94</v>
      </c>
      <c r="J35" s="40">
        <f t="shared" si="1"/>
        <v>993994.94</v>
      </c>
    </row>
    <row r="36" spans="1:11" ht="12" customHeight="1" x14ac:dyDescent="0.2">
      <c r="A36" s="4"/>
      <c r="B36" s="23"/>
      <c r="C36" s="24"/>
      <c r="D36" s="58" t="s">
        <v>16</v>
      </c>
      <c r="E36" s="22">
        <f>+E11+E18+E29+E33</f>
        <v>34691568.460000001</v>
      </c>
      <c r="F36" s="59">
        <f>+F11+F18+F29+F33</f>
        <v>5464473.1799999997</v>
      </c>
      <c r="G36" s="59">
        <f>+G11+G18+G29+G33</f>
        <v>40156041.640000001</v>
      </c>
      <c r="H36" s="59">
        <f>+H11+H18+H29+H33</f>
        <v>14354939.119999999</v>
      </c>
      <c r="I36" s="60">
        <f>+I11+I18+I29+I33</f>
        <v>14354939.119999999</v>
      </c>
      <c r="J36" s="25">
        <f>IF(I36&gt;E36,I36-E36,0)</f>
        <v>0</v>
      </c>
    </row>
    <row r="37" spans="1:11" ht="12.75" customHeight="1" x14ac:dyDescent="0.2">
      <c r="A37" s="17"/>
      <c r="B37" s="61" t="s">
        <v>57</v>
      </c>
      <c r="C37" s="62"/>
      <c r="D37" s="62"/>
      <c r="E37" s="62"/>
      <c r="F37" s="26"/>
      <c r="G37" s="26"/>
      <c r="H37" s="27" t="s">
        <v>17</v>
      </c>
      <c r="I37" s="28"/>
      <c r="J37" s="29"/>
    </row>
    <row r="38" spans="1:11" x14ac:dyDescent="0.2">
      <c r="A38" s="17"/>
      <c r="B38" s="63"/>
      <c r="C38" s="63"/>
      <c r="D38" s="63"/>
      <c r="E38" s="63"/>
      <c r="F38" s="63"/>
      <c r="G38" s="63"/>
      <c r="H38" s="63"/>
      <c r="I38" s="63"/>
      <c r="J38" s="63"/>
    </row>
    <row r="39" spans="1:11" x14ac:dyDescent="0.2">
      <c r="B39" s="61" t="s">
        <v>58</v>
      </c>
      <c r="C39" s="61"/>
      <c r="D39" s="61"/>
      <c r="E39" s="61"/>
      <c r="F39" s="61"/>
      <c r="G39" s="61"/>
      <c r="H39" s="61"/>
      <c r="I39" s="61"/>
      <c r="J39" s="61"/>
    </row>
    <row r="40" spans="1:1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1:11" s="67" customFormat="1" x14ac:dyDescent="0.2">
      <c r="A42" s="6"/>
      <c r="K42" s="6"/>
    </row>
    <row r="43" spans="1:11" s="67" customFormat="1" x14ac:dyDescent="0.2">
      <c r="K43" s="6"/>
    </row>
    <row r="44" spans="1:11" s="67" customFormat="1" x14ac:dyDescent="0.2">
      <c r="D44" s="68"/>
      <c r="E44" s="68"/>
      <c r="F44" s="64"/>
      <c r="G44" s="64"/>
      <c r="H44" s="66"/>
      <c r="I44" s="66"/>
      <c r="J44" s="66"/>
      <c r="K44" s="66"/>
    </row>
    <row r="45" spans="1:11" s="67" customFormat="1" ht="12" customHeight="1" x14ac:dyDescent="0.2">
      <c r="D45" s="68"/>
      <c r="E45" s="68"/>
      <c r="F45" s="65"/>
      <c r="G45" s="65"/>
      <c r="H45" s="66"/>
      <c r="I45" s="66"/>
      <c r="J45" s="66"/>
      <c r="K45" s="66"/>
    </row>
    <row r="46" spans="1:11" s="67" customFormat="1" x14ac:dyDescent="0.2">
      <c r="D46" s="68"/>
      <c r="E46" s="68"/>
      <c r="F46" s="65"/>
      <c r="G46" s="65"/>
      <c r="H46" s="66"/>
      <c r="I46" s="66"/>
      <c r="J46" s="66"/>
      <c r="K46" s="66"/>
    </row>
    <row r="47" spans="1:11" s="67" customFormat="1" x14ac:dyDescent="0.2">
      <c r="A47" s="6"/>
      <c r="K47" s="6"/>
    </row>
    <row r="48" spans="1:11" s="67" customFormat="1" x14ac:dyDescent="0.2">
      <c r="A48" s="6"/>
      <c r="K48" s="6"/>
    </row>
    <row r="49" spans="1:11" s="67" customFormat="1" x14ac:dyDescent="0.2">
      <c r="A49" s="6"/>
      <c r="K49" s="6"/>
    </row>
    <row r="50" spans="1:11" s="67" customFormat="1" x14ac:dyDescent="0.2">
      <c r="J50" s="69"/>
      <c r="K50" s="6"/>
    </row>
    <row r="51" spans="1:11" s="67" customFormat="1" x14ac:dyDescent="0.2">
      <c r="A51" s="6"/>
      <c r="K51" s="6"/>
    </row>
  </sheetData>
  <mergeCells count="12">
    <mergeCell ref="H44:K44"/>
    <mergeCell ref="H45:K45"/>
    <mergeCell ref="H46:K46"/>
    <mergeCell ref="B2:J2"/>
    <mergeCell ref="B8:D10"/>
    <mergeCell ref="E8:I8"/>
    <mergeCell ref="J8:J9"/>
    <mergeCell ref="J36:J37"/>
    <mergeCell ref="H37:I37"/>
    <mergeCell ref="B38:J38"/>
    <mergeCell ref="B1:J1"/>
    <mergeCell ref="B3:J3"/>
  </mergeCells>
  <pageMargins left="0.70866141732283472" right="0.70866141732283472" top="0.74803149606299213" bottom="0.74803149606299213" header="0.31496062992125984" footer="0.31496062992125984"/>
  <pageSetup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2017-07-10T16:31:46Z</cp:lastPrinted>
  <dcterms:created xsi:type="dcterms:W3CDTF">2017-07-10T16:28:58Z</dcterms:created>
  <dcterms:modified xsi:type="dcterms:W3CDTF">2017-07-10T16:32:21Z</dcterms:modified>
</cp:coreProperties>
</file>